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definedNames>
    <definedName name="_xlnm._FilterDatabase" localSheetId="0" hidden="1">Sheet1!$A$1:$Z$27</definedName>
    <definedName name="\M">#REF!</definedName>
  </definedNames>
  <calcPr calcId="191029"/>
  <oleSize ref="J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lxy40</author>
  </authors>
  <commentList>
    <comment ref="Z1" authorId="0">
      <text>
        <r>
          <rPr>
            <b/>
            <sz val="9"/>
            <rFont val="宋体"/>
            <charset val="134"/>
          </rPr>
          <t>lxy40:</t>
        </r>
        <r>
          <rPr>
            <sz val="9"/>
            <rFont val="宋体"/>
            <charset val="134"/>
          </rPr>
          <t xml:space="preserve">
飞书商机ID，如果未建立的商机则需要在7月内完成建立，纳入7月指派任务考核</t>
        </r>
      </text>
    </comment>
  </commentList>
</comments>
</file>

<file path=xl/sharedStrings.xml><?xml version="1.0" encoding="utf-8"?>
<sst xmlns="http://schemas.openxmlformats.org/spreadsheetml/2006/main" count="308" uniqueCount="152">
  <si>
    <t>销售</t>
  </si>
  <si>
    <t>部门</t>
  </si>
  <si>
    <r>
      <rPr>
        <b/>
        <sz val="10"/>
        <color rgb="FF000000"/>
        <rFont val="黑体"/>
        <charset val="134"/>
      </rPr>
      <t>序号</t>
    </r>
  </si>
  <si>
    <r>
      <rPr>
        <b/>
        <sz val="10"/>
        <color rgb="FF000000"/>
        <rFont val="黑体"/>
        <charset val="134"/>
      </rPr>
      <t>集团客户</t>
    </r>
  </si>
  <si>
    <r>
      <rPr>
        <b/>
        <sz val="10"/>
        <color rgb="FF000000"/>
        <rFont val="黑体"/>
        <charset val="134"/>
      </rPr>
      <t>客户名称</t>
    </r>
  </si>
  <si>
    <r>
      <rPr>
        <b/>
        <sz val="10"/>
        <color rgb="FF000000"/>
        <rFont val="黑体"/>
        <charset val="134"/>
      </rPr>
      <t>商机名称</t>
    </r>
  </si>
  <si>
    <t>商机性质</t>
  </si>
  <si>
    <t>商机背景概述</t>
  </si>
  <si>
    <t>资源需求</t>
  </si>
  <si>
    <t>关键时间节点</t>
  </si>
  <si>
    <t>上半年异常原因复盘</t>
  </si>
  <si>
    <t>下半年目标保障难点及措施</t>
  </si>
  <si>
    <t>业务类型</t>
  </si>
  <si>
    <r>
      <rPr>
        <b/>
        <sz val="10"/>
        <color rgb="FF000000"/>
        <rFont val="黑体"/>
        <charset val="134"/>
      </rPr>
      <t>2024</t>
    </r>
    <r>
      <rPr>
        <b/>
        <sz val="10"/>
        <color rgb="FF000000"/>
        <rFont val="黑体"/>
        <charset val="134"/>
      </rPr>
      <t>年销售额</t>
    </r>
  </si>
  <si>
    <r>
      <rPr>
        <b/>
        <sz val="10"/>
        <color rgb="FF000000"/>
        <rFont val="黑体"/>
        <charset val="134"/>
      </rPr>
      <t>2025</t>
    </r>
    <r>
      <rPr>
        <b/>
        <sz val="10"/>
        <color rgb="FF000000"/>
        <rFont val="黑体"/>
        <charset val="134"/>
      </rPr>
      <t>年销售额</t>
    </r>
  </si>
  <si>
    <t>2026目标</t>
  </si>
  <si>
    <t>2026年度达成%</t>
  </si>
  <si>
    <t>1季度计划</t>
  </si>
  <si>
    <t>1季度实绩</t>
  </si>
  <si>
    <t>2季度计划</t>
  </si>
  <si>
    <t>2季度实绩</t>
  </si>
  <si>
    <t>3季度计划</t>
  </si>
  <si>
    <t>3季度
实绩</t>
  </si>
  <si>
    <t>4季度计划</t>
  </si>
  <si>
    <t>4季度
实绩</t>
  </si>
  <si>
    <r>
      <rPr>
        <b/>
        <sz val="10"/>
        <color rgb="FF000000"/>
        <rFont val="黑体"/>
        <charset val="134"/>
      </rPr>
      <t>商机</t>
    </r>
    <r>
      <rPr>
        <b/>
        <sz val="10"/>
        <color rgb="FF000000"/>
        <rFont val="黑体"/>
        <charset val="134"/>
      </rPr>
      <t>ID</t>
    </r>
  </si>
  <si>
    <t>张立娅</t>
  </si>
  <si>
    <t>大客户</t>
  </si>
  <si>
    <t>佰奥莱博集团　</t>
  </si>
  <si>
    <t>西安佰奥莱博生物科技有限公司　</t>
  </si>
  <si>
    <t>佰奥莱博 宠物RNA冻干 FM513 YY</t>
  </si>
  <si>
    <t>存量</t>
  </si>
  <si>
    <t>性能升级需求，目前是宝锐独家供应。</t>
  </si>
  <si>
    <t>客户要求：RT全预混，2-8℃一年稳定。
目前我司进展差距：RT全预混最长能做到2-8℃下6个月稳定（M2274-073703）</t>
  </si>
  <si>
    <t>暂无具体时间点的要求，有测试装了就可以发。</t>
  </si>
  <si>
    <t>客户的竞争激烈</t>
  </si>
  <si>
    <t>配合客户尽快优化产品争取更大的市场份额</t>
  </si>
  <si>
    <t>一、诊断原料-PCR</t>
  </si>
  <si>
    <t>西安佰奥莱博生物科技有限公司-DNA直扩冻干项目（FMD2011）</t>
  </si>
  <si>
    <t>客户二代POC推广不及预期，在进一步优化中</t>
  </si>
  <si>
    <t>配合客户尽快优化</t>
  </si>
  <si>
    <t>西安佰奥莱博生物科技有限公司-RNA直扩类冻干项目（FMD5084）</t>
  </si>
  <si>
    <t>同上</t>
  </si>
  <si>
    <t>佰奥莱博 宠物DNA冻干 FM507 YY</t>
  </si>
  <si>
    <t>DNA类项目今年量萎缩，跟进客户的订单趋势</t>
  </si>
  <si>
    <t>佰奥莱博 猫传染性腹膜炎RNA冻干项目（FM5144)</t>
  </si>
  <si>
    <t>\</t>
  </si>
  <si>
    <t>上半年有关于FM5144沉淀的客诉，但未产生销量影响</t>
  </si>
  <si>
    <t>海尔施集团</t>
  </si>
  <si>
    <t>宁波海尔施基因科技股份有限公司</t>
  </si>
  <si>
    <t>海尔施呼吸道多联检项目ZHW（8254、MD6104-145102）</t>
  </si>
  <si>
    <t>低浓度下曲线低趴的问题需要解决，目前产品分为四重和五重两种，四重的用我们的原料，五重的已经被诺唯赞替换。</t>
  </si>
  <si>
    <t>客户要求：解决M8254在低浓度下曲线低趴的问题，尽快替换回我们的原料。
目前我司进展差距：暂时无法解决。</t>
  </si>
  <si>
    <t>越快越好。</t>
  </si>
  <si>
    <t>M8254项目还未替换回来
客户近1个月在进行海外呼吸道五联检测冻干项目的集中优化</t>
  </si>
  <si>
    <t>7月争取完成冻干需求的匹配
8月内推进MD6104-145102的验证结果确认</t>
  </si>
  <si>
    <t>STR项目（冻干）　
货号带STR</t>
  </si>
  <si>
    <t>原配方出现沉淀客诉，已解决，现稳定采购。</t>
  </si>
  <si>
    <t>客户要求：搬迁之后第一次生产的酶发给客户先测试稳定性。</t>
  </si>
  <si>
    <t>暂无</t>
  </si>
  <si>
    <t>客户去年12月囤货了近半年的量，至今还未采购。</t>
  </si>
  <si>
    <r>
      <rPr>
        <sz val="10"/>
        <color rgb="FF000000"/>
        <rFont val="宋体"/>
        <charset val="134"/>
      </rPr>
      <t>6月拜访了解到目前没有被替换，客户的出货量有下降。保持跟进客户的订单需求，</t>
    </r>
    <r>
      <rPr>
        <sz val="10"/>
        <color rgb="FFFF0000"/>
        <rFont val="宋体"/>
        <charset val="134"/>
      </rPr>
      <t>7月邀约拜访客户采购和研发的高层。</t>
    </r>
  </si>
  <si>
    <t>丽珠集团</t>
  </si>
  <si>
    <t>珠海丽珠试剂股份有限公司</t>
  </si>
  <si>
    <t>丽珠HIV 冻干项目 2FM101-1 HYF</t>
  </si>
  <si>
    <t>增量</t>
  </si>
  <si>
    <t>性能升级需求</t>
  </si>
  <si>
    <t>客户要求：新配方基本确定，客户准备做冻干验证，测试稳定后会全部替换为新配方。</t>
  </si>
  <si>
    <r>
      <rPr>
        <sz val="10"/>
        <color rgb="FF000000"/>
        <rFont val="宋体"/>
        <charset val="134"/>
      </rPr>
      <t xml:space="preserve">26年3月之前稳定配方和工艺。
</t>
    </r>
    <r>
      <rPr>
        <sz val="10"/>
        <color rgb="FFFF0000"/>
        <rFont val="宋体"/>
        <charset val="134"/>
      </rPr>
      <t>26年7月客户确认工艺，已明确只用宝锐的原料</t>
    </r>
  </si>
  <si>
    <t>正常，客户起量还需要些时间</t>
  </si>
  <si>
    <t>保障供应稳定</t>
  </si>
  <si>
    <t>丽珠HCV项目</t>
  </si>
  <si>
    <t>稳定采购。</t>
  </si>
  <si>
    <t>丽珠BTE-8核酸提取仪(货号Bte-8)</t>
  </si>
  <si>
    <t>客户目前只有耗材需求，给出的出货预期和去年持平。</t>
  </si>
  <si>
    <t>丽珠WY HBV（冻干）项目</t>
  </si>
  <si>
    <t>丽珠血筛项目 2AM101-1</t>
  </si>
  <si>
    <t>出货量增长</t>
  </si>
  <si>
    <t>/</t>
  </si>
  <si>
    <t>苏州华益美生物科技有限公司</t>
  </si>
  <si>
    <t>血筛项目　</t>
  </si>
  <si>
    <t>天隆集团</t>
  </si>
  <si>
    <t>苏州天隆生物科技有限公司</t>
  </si>
  <si>
    <t>RNA公卫项目(M5244-zj4、MD2104-003006、M5134-TL1）</t>
  </si>
  <si>
    <t>M5244-ZJ4，单管不太稳定，24年丢单过，25年替换回来。</t>
  </si>
  <si>
    <t>客户要求：
暂时用MD2104-003006，但希望ZJ4的性能恢复到2025年8月以前</t>
  </si>
  <si>
    <t>26年7月10日左右第一轮验证完成</t>
  </si>
  <si>
    <t>滞后，性能下降</t>
  </si>
  <si>
    <t>完成关键验证，并与王新旺、解信美、彭洪富在7月中旬进行进度关键对齐，邀约下半年订单数量</t>
  </si>
  <si>
    <t>委托生产冻干球-xxm(FM4211-1)（HPV）</t>
  </si>
  <si>
    <t>客户产能不够，委托我们生产冻干球</t>
  </si>
  <si>
    <t>客户要求：1. 放大冻干球单批生产产能；2. 稳定大体积冻干球生产工艺。</t>
  </si>
  <si>
    <t>春节前稳定工艺。</t>
  </si>
  <si>
    <t>客户未接到海外订单需求</t>
  </si>
  <si>
    <t>继续打磨冻干工艺和效率，包括100ul冻干球生产工艺（DNA及RNA）</t>
  </si>
  <si>
    <t>苏州天隆 CDC RNA/DNA细菌共检（非冻干） MXQ(FMD5104-000814)</t>
  </si>
  <si>
    <t>DNA的NA试剂性能勉强符合需求，DNA/RNA共检的一直起线。</t>
  </si>
  <si>
    <t>客户要求：控肺炎克雷伯，铜绿，阴沟肠杆菌，金葡，沙门，大肠。
目前我司进展差距：铜绿、肺克、阴沟肠杆菌阴性起线。</t>
  </si>
  <si>
    <t>NA问题</t>
  </si>
  <si>
    <t>解决目前我司进展差距：铜绿、肺克、阴沟肠杆菌阴性起线。</t>
  </si>
  <si>
    <t>天隆高GC DNA项目 LXH
货号（pm202）</t>
  </si>
  <si>
    <t>正常</t>
  </si>
  <si>
    <t>PM202，6月产生了客诉，7月客户完成验证，性能可用</t>
  </si>
  <si>
    <t>苏州天隆CDC DNA项目
货号（M4211-3、MD2071）</t>
  </si>
  <si>
    <t>上海科华生物工程股份有限公司</t>
  </si>
  <si>
    <t>HIV及HCV体系优化(测试中）</t>
  </si>
  <si>
    <t>客户老货号迭代需求，用tth用不好，希望寄体系给宝锐调整</t>
  </si>
  <si>
    <t>高层对接需求确定性和潜力</t>
  </si>
  <si>
    <t>7月中下</t>
  </si>
  <si>
    <t>新增</t>
  </si>
  <si>
    <t>7月与王新旺沟通tth方案的确定需求后投入研发资源做匹配。</t>
  </si>
  <si>
    <t>复星基团</t>
  </si>
  <si>
    <t>复星诊断科技（上海）有限公司</t>
  </si>
  <si>
    <t>HBV项目（M4161-000302)</t>
  </si>
  <si>
    <t>25年第四季度替换回来。</t>
  </si>
  <si>
    <t>无</t>
  </si>
  <si>
    <t>性病项目（FM0181)</t>
  </si>
  <si>
    <t>杭州迪安生物技术有限公司</t>
  </si>
  <si>
    <t>结核冻干项目</t>
  </si>
  <si>
    <t>报证项目，预计26年底拿证。</t>
  </si>
  <si>
    <t>可推进NGS商机的开发</t>
  </si>
  <si>
    <t>m+t的方案可以找客户的研发总监、高层做影响力工作，为2027年增长做铺垫。三季度</t>
  </si>
  <si>
    <t>预计还有2次5-10万人份的采购订单。保持工艺稳定。</t>
  </si>
  <si>
    <t>东方基因</t>
  </si>
  <si>
    <t>杭州丹威生物科技有限公司</t>
  </si>
  <si>
    <t>可冻干DNA病原检测项目（FM2181-4）</t>
  </si>
  <si>
    <t>多个项目使用相同的原料。</t>
  </si>
  <si>
    <t>减少2181-4的批间差。</t>
  </si>
  <si>
    <t>客户蒙古国项目近期应该已经寄出了验证物料给他们蒙古的客户测试，跟进进度。</t>
  </si>
  <si>
    <t>结核筛查项目-LAMP试剂-ZDR(FHW)</t>
  </si>
  <si>
    <t>26年3月底去盖茨基金会投标。</t>
  </si>
  <si>
    <t>伴随客户解决体系耐抑制能力的提升问题，相比普世丽华性能还稍差</t>
  </si>
  <si>
    <t>还需要确认客户是否中标、下半年的关键计划</t>
  </si>
  <si>
    <t>HBV项目（M5261）</t>
  </si>
  <si>
    <t>已拿证，在做市场推广。</t>
  </si>
  <si>
    <t>深圳市新产业生物医学工程股份有限公司</t>
  </si>
  <si>
    <t>呼吸道全预混项目(M5274)</t>
  </si>
  <si>
    <t>体系粘稠度太高，在当前的检测体系下适配，后续搭配一体机可能不太行。</t>
  </si>
  <si>
    <t>客户要求：降低体系粘稠度。
目前我司进展差距：在不影响性能和稳定性的前提下降低甘油含量后发测试，客户仍反馈粘稠度过高。</t>
  </si>
  <si>
    <t>说明：</t>
  </si>
  <si>
    <t>1、商机合计可大于2026年目标，存量+增量＞2026年度目标，商机有转化的周期、成功率，因此必须确保入口够大，才能保障结果达成。</t>
  </si>
  <si>
    <t>2、对于增量、重点实现存量商机，需要在汇报时向产品、技术负责人重点介绍背景、实现价值、改善需求</t>
  </si>
  <si>
    <t>3、月度销售预测按商机为单位进行拆分，拆分到季度</t>
  </si>
  <si>
    <t>半年度汇报说明：</t>
  </si>
  <si>
    <t>商机的计划、实绩金额的单位是元，不是万元</t>
  </si>
  <si>
    <t>数据来源为各位的1季度、月度汇报！</t>
  </si>
  <si>
    <t>1、2026年上半年新增商机需在表格中新增，并在商机性质选择（2026上半年新增）</t>
  </si>
  <si>
    <t>2、对于新增商机，需在7月内更新如飞书商机，列入7月指派任务</t>
  </si>
  <si>
    <r>
      <rPr>
        <sz val="11"/>
        <color theme="1"/>
        <rFont val="宋体"/>
        <charset val="134"/>
        <scheme val="minor"/>
      </rPr>
      <t>3、对于上半年丢失的商机，需在商机性质选择（</t>
    </r>
    <r>
      <rPr>
        <sz val="11"/>
        <color rgb="FFFF0000"/>
        <rFont val="宋体"/>
        <charset val="134"/>
        <scheme val="minor"/>
      </rPr>
      <t>2026上半年丢失</t>
    </r>
    <r>
      <rPr>
        <sz val="11"/>
        <color theme="1"/>
        <rFont val="宋体"/>
        <charset val="134"/>
        <scheme val="minor"/>
      </rPr>
      <t>），并在飞书商机状态中选择结束商机</t>
    </r>
  </si>
  <si>
    <t>4、对于丢失商机、进度异常商机，在（K列）写明丢失、异常原因</t>
  </si>
  <si>
    <t>5、L列，保障措施需要具体到：突破关键人员、项目、事件</t>
  </si>
  <si>
    <t>6、标黄下半年需要重点保障实现的商机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</si>
</sst>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0"/>
      <color rgb="FF000000"/>
      <name val="黑体"/>
      <charset val="134"/>
    </font>
    <font>
      <sz val="10"/>
      <color rgb="FF000000"/>
      <name val="宋体"/>
      <charset val="134"/>
    </font>
    <font>
      <sz val="10"/>
      <name val="宋体"/>
      <charset val="134"/>
    </font>
    <font>
      <sz val="10"/>
      <color rgb="FFFF0000"/>
      <name val="宋体"/>
      <charset val="134"/>
    </font>
    <font>
      <b/>
      <sz val="11"/>
      <color rgb="FFFF0000"/>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6">
    <fill>
      <patternFill patternType="none"/>
    </fill>
    <fill>
      <patternFill patternType="gray125"/>
    </fill>
    <fill>
      <patternFill patternType="solid">
        <fgColor theme="4" tint="0.4"/>
        <bgColor indexed="64"/>
      </patternFill>
    </fill>
    <fill>
      <patternFill patternType="solid">
        <fgColor rgb="FFD9D9D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double">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auto="1"/>
      </right>
      <top/>
      <bottom style="thin">
        <color auto="1"/>
      </bottom>
      <diagonal/>
    </border>
    <border>
      <left/>
      <right style="thin">
        <color rgb="FF000000"/>
      </right>
      <top/>
      <bottom style="thin">
        <color rgb="FF000000"/>
      </bottom>
      <diagonal/>
    </border>
    <border>
      <left style="thin">
        <color rgb="FF000000"/>
      </left>
      <right/>
      <top/>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6" borderId="18" applyNumberFormat="0" applyAlignment="0" applyProtection="0">
      <alignment vertical="center"/>
    </xf>
    <xf numFmtId="0" fontId="16" fillId="7" borderId="19" applyNumberFormat="0" applyAlignment="0" applyProtection="0">
      <alignment vertical="center"/>
    </xf>
    <xf numFmtId="0" fontId="17" fillId="7" borderId="18" applyNumberFormat="0" applyAlignment="0" applyProtection="0">
      <alignment vertical="center"/>
    </xf>
    <xf numFmtId="0" fontId="18" fillId="8"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65">
    <xf numFmtId="0" fontId="0" fillId="0" borderId="0" xfId="0">
      <alignment vertical="center"/>
    </xf>
    <xf numFmtId="0" fontId="0" fillId="0" borderId="0" xfId="0" applyFill="1" applyAlignment="1">
      <alignment vertical="center"/>
    </xf>
    <xf numFmtId="0" fontId="0" fillId="2" borderId="0" xfId="0" applyFill="1" applyAlignment="1">
      <alignment vertical="center"/>
    </xf>
    <xf numFmtId="0" fontId="0" fillId="0" borderId="0" xfId="0" applyFill="1" applyAlignment="1">
      <alignment vertical="center" wrapText="1"/>
    </xf>
    <xf numFmtId="9" fontId="0" fillId="0" borderId="0" xfId="3" applyFill="1" applyAlignment="1">
      <alignment horizontal="center" vertical="center"/>
    </xf>
    <xf numFmtId="43" fontId="1" fillId="3" borderId="1" xfId="0" applyNumberFormat="1" applyFont="1" applyFill="1" applyBorder="1" applyAlignment="1" applyProtection="1">
      <alignment horizontal="left" vertical="center" shrinkToFit="1"/>
      <protection locked="0"/>
    </xf>
    <xf numFmtId="43" fontId="1" fillId="3" borderId="1" xfId="0" applyNumberFormat="1" applyFont="1" applyFill="1" applyBorder="1" applyAlignment="1" applyProtection="1">
      <alignment horizontal="left" vertical="center" wrapText="1" shrinkToFit="1"/>
      <protection locked="0"/>
    </xf>
    <xf numFmtId="43" fontId="1" fillId="4" borderId="1" xfId="0" applyNumberFormat="1" applyFont="1" applyFill="1" applyBorder="1" applyAlignment="1" applyProtection="1">
      <alignment horizontal="left" vertical="center" shrinkToFit="1"/>
      <protection locked="0"/>
    </xf>
    <xf numFmtId="9" fontId="1" fillId="4" borderId="1" xfId="3" applyFont="1" applyFill="1" applyBorder="1" applyAlignment="1" applyProtection="1">
      <alignment horizontal="center" vertical="center" shrinkToFit="1"/>
      <protection locked="0"/>
    </xf>
    <xf numFmtId="0" fontId="1" fillId="4" borderId="1" xfId="0" applyFont="1" applyFill="1" applyBorder="1" applyAlignment="1" applyProtection="1">
      <alignment horizontal="left" vertical="center" wrapText="1"/>
      <protection locked="0"/>
    </xf>
    <xf numFmtId="0" fontId="1" fillId="3" borderId="1"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protection locked="0"/>
    </xf>
    <xf numFmtId="0" fontId="2" fillId="0" borderId="3" xfId="0"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protection locked="0"/>
    </xf>
    <xf numFmtId="0" fontId="2" fillId="0" borderId="3" xfId="0" applyFont="1" applyFill="1" applyBorder="1" applyAlignment="1" applyProtection="1">
      <alignment horizontal="left" vertical="center" wrapText="1"/>
      <protection locked="0"/>
    </xf>
    <xf numFmtId="0" fontId="2" fillId="0" borderId="5"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43" fontId="2" fillId="0" borderId="6" xfId="0" applyNumberFormat="1" applyFont="1" applyFill="1" applyBorder="1" applyAlignment="1" applyProtection="1">
      <alignment horizontal="left" vertical="center"/>
      <protection locked="0"/>
    </xf>
    <xf numFmtId="43" fontId="3" fillId="0" borderId="7" xfId="1" applyFont="1" applyBorder="1" applyAlignment="1" applyProtection="1">
      <alignment vertical="center"/>
      <protection locked="0"/>
    </xf>
    <xf numFmtId="9" fontId="2" fillId="0" borderId="8" xfId="3" applyFont="1" applyFill="1" applyBorder="1" applyAlignment="1" applyProtection="1">
      <alignment horizontal="center" vertical="center" shrinkToFit="1"/>
      <protection locked="0"/>
    </xf>
    <xf numFmtId="0" fontId="0" fillId="0" borderId="7" xfId="0" applyFill="1" applyBorder="1" applyAlignment="1">
      <alignment horizontal="center" vertical="center"/>
    </xf>
    <xf numFmtId="0" fontId="2" fillId="0" borderId="3" xfId="0" applyFont="1" applyBorder="1" applyAlignment="1" applyProtection="1">
      <alignment horizontal="left" vertical="center"/>
      <protection locked="0"/>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3" fillId="2" borderId="4" xfId="0" applyFont="1" applyFill="1" applyBorder="1" applyAlignment="1" applyProtection="1">
      <alignment vertical="center" wrapText="1"/>
      <protection locked="0"/>
    </xf>
    <xf numFmtId="0" fontId="2" fillId="2" borderId="5"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protection locked="0"/>
    </xf>
    <xf numFmtId="43" fontId="2" fillId="2" borderId="6" xfId="0" applyNumberFormat="1" applyFont="1" applyFill="1" applyBorder="1" applyAlignment="1" applyProtection="1">
      <alignment horizontal="left" vertical="center"/>
      <protection locked="0"/>
    </xf>
    <xf numFmtId="43" fontId="3" fillId="2" borderId="7" xfId="1" applyFont="1" applyFill="1" applyBorder="1" applyAlignment="1" applyProtection="1">
      <alignment vertical="center"/>
      <protection locked="0"/>
    </xf>
    <xf numFmtId="9" fontId="2" fillId="2" borderId="8" xfId="3" applyFont="1" applyFill="1" applyBorder="1" applyAlignment="1" applyProtection="1">
      <alignment horizontal="center" vertical="center" shrinkToFit="1"/>
      <protection locked="0"/>
    </xf>
    <xf numFmtId="0" fontId="0" fillId="2" borderId="7" xfId="0" applyFill="1" applyBorder="1" applyAlignment="1">
      <alignment horizontal="center" vertical="center"/>
    </xf>
    <xf numFmtId="0" fontId="3" fillId="0" borderId="4" xfId="0" applyFont="1" applyFill="1" applyBorder="1" applyAlignment="1" applyProtection="1">
      <alignment vertical="center" wrapText="1"/>
      <protection locked="0"/>
    </xf>
    <xf numFmtId="0" fontId="2" fillId="0" borderId="3"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9" xfId="0" applyFont="1" applyFill="1" applyBorder="1" applyAlignment="1" applyProtection="1">
      <alignment horizontal="left" vertical="center"/>
      <protection locked="0"/>
    </xf>
    <xf numFmtId="43" fontId="2" fillId="2" borderId="8" xfId="0" applyNumberFormat="1" applyFont="1" applyFill="1" applyBorder="1" applyAlignment="1" applyProtection="1">
      <alignment horizontal="left" vertical="center" shrinkToFit="1"/>
      <protection locked="0"/>
    </xf>
    <xf numFmtId="43" fontId="2" fillId="0" borderId="8" xfId="0" applyNumberFormat="1" applyFont="1" applyFill="1" applyBorder="1" applyAlignment="1" applyProtection="1">
      <alignment horizontal="left" vertical="center" shrinkToFit="1"/>
      <protection locked="0"/>
    </xf>
    <xf numFmtId="0" fontId="2" fillId="2" borderId="9" xfId="0" applyFont="1" applyFill="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protection locked="0"/>
    </xf>
    <xf numFmtId="0" fontId="2" fillId="0" borderId="12" xfId="0" applyFont="1" applyBorder="1" applyAlignment="1" applyProtection="1">
      <alignment horizontal="left" vertical="center" wrapText="1"/>
      <protection locked="0"/>
    </xf>
    <xf numFmtId="0" fontId="0" fillId="0" borderId="13" xfId="0" applyFill="1" applyBorder="1" applyAlignment="1">
      <alignment vertical="center"/>
    </xf>
    <xf numFmtId="0" fontId="2" fillId="0" borderId="7" xfId="0" applyFont="1" applyBorder="1" applyAlignment="1" applyProtection="1">
      <alignment horizontal="left" vertical="center"/>
      <protection locked="0"/>
    </xf>
    <xf numFmtId="0" fontId="2" fillId="2" borderId="12"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protection locked="0"/>
    </xf>
    <xf numFmtId="43" fontId="2" fillId="0" borderId="3" xfId="0" applyNumberFormat="1" applyFont="1" applyFill="1" applyBorder="1" applyAlignment="1" applyProtection="1">
      <alignment horizontal="left" vertical="center" shrinkToFit="1"/>
      <protection locked="0"/>
    </xf>
    <xf numFmtId="0" fontId="2" fillId="0" borderId="7" xfId="0" applyFont="1" applyBorder="1" applyAlignment="1" applyProtection="1">
      <alignment horizontal="left" vertical="center" wrapText="1"/>
      <protection locked="0"/>
    </xf>
    <xf numFmtId="0" fontId="4" fillId="0" borderId="9" xfId="0" applyFont="1" applyFill="1" applyBorder="1" applyAlignment="1" applyProtection="1">
      <alignment horizontal="left" vertical="center" wrapText="1"/>
      <protection locked="0"/>
    </xf>
    <xf numFmtId="0" fontId="0" fillId="0" borderId="14" xfId="0" applyFill="1" applyBorder="1" applyAlignment="1">
      <alignment horizontal="center" vertical="center"/>
    </xf>
    <xf numFmtId="0" fontId="5" fillId="0" borderId="0" xfId="0" applyFont="1" applyFill="1" applyAlignment="1">
      <alignment vertical="center"/>
    </xf>
    <xf numFmtId="0" fontId="6" fillId="4" borderId="0" xfId="0" applyFont="1" applyFill="1" applyAlignment="1">
      <alignment horizontal="left" vertical="center"/>
    </xf>
    <xf numFmtId="0" fontId="6" fillId="4" borderId="0" xfId="0" applyFont="1" applyFill="1" applyAlignment="1">
      <alignment horizontal="left" vertical="center" wrapText="1"/>
    </xf>
    <xf numFmtId="9" fontId="6" fillId="4" borderId="0" xfId="3" applyFont="1" applyFill="1" applyAlignment="1">
      <alignment horizontal="center" vertical="center"/>
    </xf>
    <xf numFmtId="0" fontId="6" fillId="0" borderId="0" xfId="0" applyFont="1" applyFill="1" applyAlignment="1">
      <alignment vertical="center"/>
    </xf>
    <xf numFmtId="0" fontId="0" fillId="0" borderId="0" xfId="0" applyFill="1" applyAlignment="1">
      <alignment horizontal="center" vertical="center"/>
    </xf>
    <xf numFmtId="0" fontId="5" fillId="4" borderId="0" xfId="0" applyFont="1" applyFill="1" applyAlignment="1">
      <alignment horizontal="left" vertical="center"/>
    </xf>
    <xf numFmtId="0" fontId="0" fillId="0" borderId="0" xfId="0" applyFont="1" applyFill="1" applyAlignment="1">
      <alignment vertical="center"/>
    </xf>
    <xf numFmtId="0" fontId="0" fillId="4" borderId="0" xfId="0"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50"/>
  <sheetViews>
    <sheetView tabSelected="1" zoomScale="120" zoomScaleNormal="120" topLeftCell="E1" workbookViewId="0">
      <pane xSplit="9" ySplit="1" topLeftCell="N2" activePane="bottomRight" state="frozen"/>
      <selection/>
      <selection pane="topRight"/>
      <selection pane="bottomLeft"/>
      <selection pane="bottomRight" activeCell="E1" sqref="E1:L1"/>
    </sheetView>
  </sheetViews>
  <sheetFormatPr defaultColWidth="9" defaultRowHeight="14.4"/>
  <cols>
    <col min="1" max="1" width="7.44444444444444" style="1" hidden="1" customWidth="1"/>
    <col min="2" max="2" width="7.11111111111111" style="1" hidden="1" customWidth="1"/>
    <col min="3" max="3" width="5.19444444444444" style="1" hidden="1" customWidth="1"/>
    <col min="4" max="4" width="12.8888888888889" style="1" hidden="1" customWidth="1"/>
    <col min="5" max="5" width="8.14814814814815" style="3" customWidth="1"/>
    <col min="6" max="6" width="18.3333333333333" style="3" customWidth="1"/>
    <col min="7" max="7" width="7.22222222222222" style="1" customWidth="1"/>
    <col min="8" max="8" width="17.8888888888889" style="3" customWidth="1"/>
    <col min="9" max="9" width="25.0925925925926" style="3" customWidth="1"/>
    <col min="10" max="11" width="16.7777777777778" style="1" customWidth="1"/>
    <col min="12" max="12" width="21.3333333333333" style="1" customWidth="1"/>
    <col min="13" max="13" width="17.5555555555556" style="3" hidden="1" customWidth="1"/>
    <col min="14" max="14" width="13" style="1" customWidth="1"/>
    <col min="15" max="15" width="15.1111111111111" style="1" customWidth="1"/>
    <col min="16" max="16" width="15.8888888888889" style="1" customWidth="1"/>
    <col min="17" max="17" width="13.6666666666667" style="4" customWidth="1"/>
    <col min="18" max="18" width="14.4444444444444" style="1" customWidth="1"/>
    <col min="19" max="19" width="15.5555555555556" style="1" customWidth="1"/>
    <col min="20" max="20" width="12.5555555555556" style="1" customWidth="1"/>
    <col min="21" max="21" width="13.4444444444444" style="1" customWidth="1"/>
    <col min="22" max="22" width="15.6666666666667" style="1" customWidth="1"/>
    <col min="23" max="23" width="7.27777777777778" style="1" customWidth="1"/>
    <col min="24" max="24" width="12.4444444444444" style="1" customWidth="1"/>
    <col min="25" max="25" width="7.27777777777778" style="1" customWidth="1"/>
    <col min="26" max="26" width="13.7777777777778" style="1" customWidth="1"/>
    <col min="27" max="16384" width="9" style="1"/>
  </cols>
  <sheetData>
    <row r="1" s="1" customFormat="1" ht="24.75" spans="1:26">
      <c r="A1" s="5" t="s">
        <v>0</v>
      </c>
      <c r="B1" s="5" t="s">
        <v>1</v>
      </c>
      <c r="C1" s="5" t="s">
        <v>2</v>
      </c>
      <c r="D1" s="5" t="s">
        <v>3</v>
      </c>
      <c r="E1" s="5" t="s">
        <v>4</v>
      </c>
      <c r="F1" s="5" t="s">
        <v>5</v>
      </c>
      <c r="G1" s="5" t="s">
        <v>6</v>
      </c>
      <c r="H1" s="5" t="s">
        <v>7</v>
      </c>
      <c r="I1" s="6" t="s">
        <v>8</v>
      </c>
      <c r="J1" s="5" t="s">
        <v>9</v>
      </c>
      <c r="K1" s="7" t="s">
        <v>10</v>
      </c>
      <c r="L1" s="7" t="s">
        <v>11</v>
      </c>
      <c r="M1" s="5" t="s">
        <v>12</v>
      </c>
      <c r="N1" s="5" t="s">
        <v>13</v>
      </c>
      <c r="O1" s="5" t="s">
        <v>14</v>
      </c>
      <c r="P1" s="7" t="s">
        <v>15</v>
      </c>
      <c r="Q1" s="8" t="s">
        <v>16</v>
      </c>
      <c r="R1" s="9" t="s">
        <v>17</v>
      </c>
      <c r="S1" s="9" t="s">
        <v>18</v>
      </c>
      <c r="T1" s="9" t="s">
        <v>19</v>
      </c>
      <c r="U1" s="9" t="s">
        <v>20</v>
      </c>
      <c r="V1" s="9" t="s">
        <v>21</v>
      </c>
      <c r="W1" s="9" t="s">
        <v>22</v>
      </c>
      <c r="X1" s="9" t="s">
        <v>23</v>
      </c>
      <c r="Y1" s="9" t="s">
        <v>24</v>
      </c>
      <c r="Z1" s="10" t="s">
        <v>25</v>
      </c>
    </row>
    <row r="2" s="1" customFormat="1" ht="24.75" spans="1:26">
      <c r="A2" s="11" t="s">
        <v>26</v>
      </c>
      <c r="B2" s="11" t="s">
        <v>27</v>
      </c>
      <c r="C2" s="11">
        <v>1</v>
      </c>
      <c r="D2" s="12" t="s">
        <v>28</v>
      </c>
      <c r="E2" s="13" t="s">
        <v>29</v>
      </c>
      <c r="F2" s="14" t="s">
        <v>30</v>
      </c>
      <c r="G2" s="12" t="s">
        <v>31</v>
      </c>
      <c r="H2" s="15" t="s">
        <v>32</v>
      </c>
      <c r="I2" s="15" t="s">
        <v>33</v>
      </c>
      <c r="J2" s="16" t="s">
        <v>34</v>
      </c>
      <c r="K2" s="17" t="s">
        <v>35</v>
      </c>
      <c r="L2" s="17" t="s">
        <v>36</v>
      </c>
      <c r="M2" s="14" t="s">
        <v>37</v>
      </c>
      <c r="N2" s="18">
        <v>316161.92</v>
      </c>
      <c r="O2" s="18">
        <v>211040.5</v>
      </c>
      <c r="P2" s="19">
        <v>240000</v>
      </c>
      <c r="Q2" s="20">
        <f>(S2+U2)/P2</f>
        <v>0.239875</v>
      </c>
      <c r="R2" s="19">
        <v>60000</v>
      </c>
      <c r="S2" s="19">
        <v>32070</v>
      </c>
      <c r="T2" s="19">
        <v>60000</v>
      </c>
      <c r="U2" s="19">
        <v>25500</v>
      </c>
      <c r="V2" s="19">
        <v>60000</v>
      </c>
      <c r="W2" s="21"/>
      <c r="X2" s="19">
        <v>60000</v>
      </c>
      <c r="Y2" s="21"/>
      <c r="Z2" s="22">
        <v>4892046662</v>
      </c>
    </row>
    <row r="3" s="2" customFormat="1" ht="36" spans="1:26">
      <c r="A3" s="23" t="s">
        <v>26</v>
      </c>
      <c r="B3" s="23" t="s">
        <v>27</v>
      </c>
      <c r="C3" s="23">
        <v>2</v>
      </c>
      <c r="D3" s="24" t="s">
        <v>28</v>
      </c>
      <c r="E3" s="25" t="s">
        <v>29</v>
      </c>
      <c r="F3" s="26" t="s">
        <v>38</v>
      </c>
      <c r="G3" s="24" t="s">
        <v>31</v>
      </c>
      <c r="H3" s="27"/>
      <c r="I3" s="27"/>
      <c r="J3" s="28"/>
      <c r="K3" s="29" t="s">
        <v>39</v>
      </c>
      <c r="L3" s="29" t="s">
        <v>40</v>
      </c>
      <c r="M3" s="30" t="s">
        <v>37</v>
      </c>
      <c r="N3" s="31">
        <v>12660</v>
      </c>
      <c r="O3" s="31">
        <v>262590</v>
      </c>
      <c r="P3" s="32">
        <v>300000</v>
      </c>
      <c r="Q3" s="33">
        <f>(S3+U3)/P3</f>
        <v>0.215</v>
      </c>
      <c r="R3" s="32">
        <v>75000</v>
      </c>
      <c r="S3" s="32">
        <v>22000</v>
      </c>
      <c r="T3" s="32">
        <v>75000</v>
      </c>
      <c r="U3" s="32">
        <v>42500</v>
      </c>
      <c r="V3" s="32">
        <v>75000</v>
      </c>
      <c r="W3" s="34"/>
      <c r="X3" s="32">
        <v>75000</v>
      </c>
      <c r="Y3" s="34"/>
      <c r="Z3" s="24">
        <v>4209746153</v>
      </c>
    </row>
    <row r="4" s="2" customFormat="1" ht="36" spans="1:26">
      <c r="A4" s="23" t="s">
        <v>26</v>
      </c>
      <c r="B4" s="23" t="s">
        <v>27</v>
      </c>
      <c r="C4" s="23">
        <v>3</v>
      </c>
      <c r="D4" s="24" t="s">
        <v>28</v>
      </c>
      <c r="E4" s="25" t="s">
        <v>29</v>
      </c>
      <c r="F4" s="26" t="s">
        <v>41</v>
      </c>
      <c r="G4" s="24" t="s">
        <v>31</v>
      </c>
      <c r="H4" s="27"/>
      <c r="I4" s="27"/>
      <c r="J4" s="28"/>
      <c r="K4" s="29" t="s">
        <v>35</v>
      </c>
      <c r="L4" s="30" t="s">
        <v>42</v>
      </c>
      <c r="M4" s="30" t="s">
        <v>37</v>
      </c>
      <c r="N4" s="31">
        <v>14580</v>
      </c>
      <c r="O4" s="31">
        <v>363772.5</v>
      </c>
      <c r="P4" s="32">
        <v>400000</v>
      </c>
      <c r="Q4" s="33">
        <f t="shared" ref="Q4:Q27" si="0">(S4+U4)/P4</f>
        <v>0.2924375</v>
      </c>
      <c r="R4" s="32">
        <v>100000</v>
      </c>
      <c r="S4" s="32">
        <v>42500</v>
      </c>
      <c r="T4" s="32">
        <v>100000</v>
      </c>
      <c r="U4" s="32">
        <v>74475</v>
      </c>
      <c r="V4" s="32">
        <v>100000</v>
      </c>
      <c r="W4" s="34"/>
      <c r="X4" s="32">
        <v>100000</v>
      </c>
      <c r="Y4" s="34"/>
      <c r="Z4" s="24">
        <v>4204705392</v>
      </c>
    </row>
    <row r="5" s="1" customFormat="1" ht="24" spans="1:26">
      <c r="A5" s="11" t="s">
        <v>26</v>
      </c>
      <c r="B5" s="11" t="s">
        <v>27</v>
      </c>
      <c r="C5" s="11">
        <v>4</v>
      </c>
      <c r="D5" s="12" t="s">
        <v>28</v>
      </c>
      <c r="E5" s="13" t="s">
        <v>29</v>
      </c>
      <c r="F5" s="35" t="s">
        <v>43</v>
      </c>
      <c r="G5" s="12" t="s">
        <v>31</v>
      </c>
      <c r="H5" s="15"/>
      <c r="I5" s="15"/>
      <c r="J5" s="16"/>
      <c r="K5" s="17" t="s">
        <v>35</v>
      </c>
      <c r="L5" s="14" t="s">
        <v>44</v>
      </c>
      <c r="M5" s="14" t="s">
        <v>37</v>
      </c>
      <c r="N5" s="18">
        <v>132563.11</v>
      </c>
      <c r="O5" s="18">
        <v>69550</v>
      </c>
      <c r="P5" s="19">
        <v>80000</v>
      </c>
      <c r="Q5" s="20">
        <f t="shared" si="0"/>
        <v>0.16125</v>
      </c>
      <c r="R5" s="19">
        <v>20000</v>
      </c>
      <c r="S5" s="19">
        <v>8600</v>
      </c>
      <c r="T5" s="19">
        <v>20000</v>
      </c>
      <c r="U5" s="19">
        <v>4300</v>
      </c>
      <c r="V5" s="19">
        <v>20000</v>
      </c>
      <c r="W5" s="21"/>
      <c r="X5" s="19">
        <v>20000</v>
      </c>
      <c r="Y5" s="21"/>
      <c r="Z5" s="22">
        <v>4892029154</v>
      </c>
    </row>
    <row r="6" s="1" customFormat="1" ht="36" spans="1:26">
      <c r="A6" s="11" t="s">
        <v>26</v>
      </c>
      <c r="B6" s="11" t="s">
        <v>27</v>
      </c>
      <c r="C6" s="11">
        <v>5</v>
      </c>
      <c r="D6" s="12" t="s">
        <v>28</v>
      </c>
      <c r="E6" s="13" t="s">
        <v>29</v>
      </c>
      <c r="F6" s="35" t="s">
        <v>45</v>
      </c>
      <c r="G6" s="12" t="s">
        <v>31</v>
      </c>
      <c r="H6" s="36"/>
      <c r="I6" s="36"/>
      <c r="J6" s="37"/>
      <c r="K6" s="14" t="s">
        <v>46</v>
      </c>
      <c r="L6" s="14" t="s">
        <v>47</v>
      </c>
      <c r="M6" s="14" t="s">
        <v>37</v>
      </c>
      <c r="N6" s="18">
        <v>77445</v>
      </c>
      <c r="O6" s="18">
        <v>123456</v>
      </c>
      <c r="P6" s="19">
        <v>180000</v>
      </c>
      <c r="Q6" s="20">
        <f t="shared" si="0"/>
        <v>0.519444444444444</v>
      </c>
      <c r="R6" s="19">
        <v>45000</v>
      </c>
      <c r="S6" s="19">
        <v>25500</v>
      </c>
      <c r="T6" s="19">
        <v>45000</v>
      </c>
      <c r="U6" s="19">
        <v>68000</v>
      </c>
      <c r="V6" s="19">
        <v>45000</v>
      </c>
      <c r="W6" s="21"/>
      <c r="X6" s="19">
        <v>45000</v>
      </c>
      <c r="Y6" s="21"/>
      <c r="Z6" s="22">
        <v>4535915370</v>
      </c>
    </row>
    <row r="7" s="2" customFormat="1" ht="72" spans="1:26">
      <c r="A7" s="23" t="s">
        <v>26</v>
      </c>
      <c r="B7" s="23" t="s">
        <v>27</v>
      </c>
      <c r="C7" s="23">
        <v>6</v>
      </c>
      <c r="D7" s="30" t="s">
        <v>48</v>
      </c>
      <c r="E7" s="25" t="s">
        <v>49</v>
      </c>
      <c r="F7" s="26" t="s">
        <v>50</v>
      </c>
      <c r="G7" s="24" t="s">
        <v>31</v>
      </c>
      <c r="H7" s="30" t="s">
        <v>51</v>
      </c>
      <c r="I7" s="30" t="s">
        <v>52</v>
      </c>
      <c r="J7" s="30" t="s">
        <v>53</v>
      </c>
      <c r="K7" s="30" t="s">
        <v>54</v>
      </c>
      <c r="L7" s="30" t="s">
        <v>55</v>
      </c>
      <c r="M7" s="30" t="s">
        <v>37</v>
      </c>
      <c r="N7" s="31">
        <v>34753</v>
      </c>
      <c r="O7" s="32">
        <v>111844.32</v>
      </c>
      <c r="P7" s="32">
        <v>120000</v>
      </c>
      <c r="Q7" s="33">
        <f t="shared" si="0"/>
        <v>0.214526666666667</v>
      </c>
      <c r="R7" s="32">
        <v>40000</v>
      </c>
      <c r="S7" s="32">
        <v>24543.2</v>
      </c>
      <c r="T7" s="32">
        <v>20000</v>
      </c>
      <c r="U7" s="32">
        <v>1200</v>
      </c>
      <c r="V7" s="32">
        <v>20000</v>
      </c>
      <c r="W7" s="34"/>
      <c r="X7" s="32">
        <v>40000</v>
      </c>
      <c r="Y7" s="34"/>
      <c r="Z7" s="24">
        <v>4419225017</v>
      </c>
    </row>
    <row r="8" s="1" customFormat="1" ht="72" spans="1:26">
      <c r="A8" s="11" t="s">
        <v>26</v>
      </c>
      <c r="B8" s="11" t="s">
        <v>27</v>
      </c>
      <c r="C8" s="11">
        <v>7</v>
      </c>
      <c r="D8" s="14" t="s">
        <v>48</v>
      </c>
      <c r="E8" s="13" t="s">
        <v>49</v>
      </c>
      <c r="F8" s="35" t="s">
        <v>56</v>
      </c>
      <c r="G8" s="12" t="s">
        <v>31</v>
      </c>
      <c r="H8" s="36" t="s">
        <v>57</v>
      </c>
      <c r="I8" s="14" t="s">
        <v>58</v>
      </c>
      <c r="J8" s="14" t="s">
        <v>59</v>
      </c>
      <c r="K8" s="14" t="s">
        <v>60</v>
      </c>
      <c r="L8" s="14" t="s">
        <v>61</v>
      </c>
      <c r="M8" s="14" t="s">
        <v>37</v>
      </c>
      <c r="N8" s="18">
        <v>382500</v>
      </c>
      <c r="O8" s="19">
        <v>531590</v>
      </c>
      <c r="P8" s="19">
        <v>700000</v>
      </c>
      <c r="Q8" s="20">
        <f t="shared" si="0"/>
        <v>0</v>
      </c>
      <c r="R8" s="19">
        <v>175000</v>
      </c>
      <c r="S8" s="19">
        <v>0</v>
      </c>
      <c r="T8" s="19">
        <v>175000</v>
      </c>
      <c r="U8" s="19">
        <v>0</v>
      </c>
      <c r="V8" s="19">
        <v>175000</v>
      </c>
      <c r="W8" s="21"/>
      <c r="X8" s="19">
        <v>175000</v>
      </c>
      <c r="Y8" s="21"/>
      <c r="Z8" s="22">
        <v>4206775587</v>
      </c>
    </row>
    <row r="9" s="2" customFormat="1" ht="60" spans="1:26">
      <c r="A9" s="23" t="s">
        <v>26</v>
      </c>
      <c r="B9" s="23" t="s">
        <v>27</v>
      </c>
      <c r="C9" s="23">
        <v>8</v>
      </c>
      <c r="D9" s="30" t="s">
        <v>62</v>
      </c>
      <c r="E9" s="25" t="s">
        <v>63</v>
      </c>
      <c r="F9" s="26" t="s">
        <v>64</v>
      </c>
      <c r="G9" s="24" t="s">
        <v>65</v>
      </c>
      <c r="H9" s="30" t="s">
        <v>66</v>
      </c>
      <c r="I9" s="30" t="s">
        <v>67</v>
      </c>
      <c r="J9" s="30" t="s">
        <v>68</v>
      </c>
      <c r="K9" s="30" t="s">
        <v>69</v>
      </c>
      <c r="L9" s="38" t="s">
        <v>70</v>
      </c>
      <c r="M9" s="30" t="s">
        <v>37</v>
      </c>
      <c r="N9" s="31">
        <v>167488</v>
      </c>
      <c r="O9" s="32">
        <v>1643522.4</v>
      </c>
      <c r="P9" s="32">
        <v>5000000</v>
      </c>
      <c r="Q9" s="33">
        <f t="shared" si="0"/>
        <v>0.30823272</v>
      </c>
      <c r="R9" s="32">
        <v>4000000</v>
      </c>
      <c r="S9" s="32">
        <v>1430485.2</v>
      </c>
      <c r="T9" s="32">
        <v>300000</v>
      </c>
      <c r="U9" s="32">
        <v>110678.4</v>
      </c>
      <c r="V9" s="32">
        <v>300000</v>
      </c>
      <c r="W9" s="34"/>
      <c r="X9" s="32">
        <v>400000</v>
      </c>
      <c r="Y9" s="34"/>
      <c r="Z9" s="24">
        <v>4890540334</v>
      </c>
    </row>
    <row r="10" s="1" customFormat="1" spans="1:26">
      <c r="A10" s="11" t="s">
        <v>26</v>
      </c>
      <c r="B10" s="11" t="s">
        <v>27</v>
      </c>
      <c r="C10" s="11">
        <v>9</v>
      </c>
      <c r="D10" s="14" t="s">
        <v>62</v>
      </c>
      <c r="E10" s="13" t="s">
        <v>63</v>
      </c>
      <c r="F10" s="35" t="s">
        <v>71</v>
      </c>
      <c r="G10" s="12" t="s">
        <v>31</v>
      </c>
      <c r="H10" s="39" t="s">
        <v>72</v>
      </c>
      <c r="I10" s="14"/>
      <c r="J10" s="14"/>
      <c r="K10" s="14"/>
      <c r="L10" s="14"/>
      <c r="M10" s="14" t="s">
        <v>37</v>
      </c>
      <c r="N10" s="18">
        <v>300000</v>
      </c>
      <c r="O10" s="19">
        <v>88300.8</v>
      </c>
      <c r="P10" s="19">
        <v>200000</v>
      </c>
      <c r="Q10" s="20">
        <f t="shared" si="0"/>
        <v>0.64388</v>
      </c>
      <c r="R10" s="19">
        <f>P10/4</f>
        <v>50000</v>
      </c>
      <c r="S10" s="19">
        <v>9870</v>
      </c>
      <c r="T10" s="19">
        <f>P10/4</f>
        <v>50000</v>
      </c>
      <c r="U10" s="19">
        <v>118906</v>
      </c>
      <c r="V10" s="19">
        <v>0</v>
      </c>
      <c r="W10" s="21"/>
      <c r="X10" s="19">
        <v>0</v>
      </c>
      <c r="Y10" s="21"/>
      <c r="Z10" s="22">
        <v>4441374163</v>
      </c>
    </row>
    <row r="11" s="1" customFormat="1" ht="36" spans="1:26">
      <c r="A11" s="11" t="s">
        <v>26</v>
      </c>
      <c r="B11" s="11" t="s">
        <v>27</v>
      </c>
      <c r="C11" s="11">
        <v>10</v>
      </c>
      <c r="D11" s="14" t="s">
        <v>62</v>
      </c>
      <c r="E11" s="13" t="s">
        <v>63</v>
      </c>
      <c r="F11" s="35" t="s">
        <v>73</v>
      </c>
      <c r="G11" s="12" t="s">
        <v>31</v>
      </c>
      <c r="H11" s="39" t="s">
        <v>72</v>
      </c>
      <c r="I11" s="14" t="s">
        <v>59</v>
      </c>
      <c r="J11" s="14" t="s">
        <v>59</v>
      </c>
      <c r="K11" s="14" t="s">
        <v>74</v>
      </c>
      <c r="L11" s="14"/>
      <c r="M11" s="14" t="s">
        <v>37</v>
      </c>
      <c r="N11" s="18">
        <v>500000</v>
      </c>
      <c r="O11" s="19">
        <v>484101.1</v>
      </c>
      <c r="P11" s="19">
        <v>500000</v>
      </c>
      <c r="Q11" s="20">
        <f t="shared" si="0"/>
        <v>0.394615</v>
      </c>
      <c r="R11" s="19">
        <f>P11/4</f>
        <v>125000</v>
      </c>
      <c r="S11" s="19">
        <v>0</v>
      </c>
      <c r="T11" s="19">
        <v>125000</v>
      </c>
      <c r="U11" s="19">
        <v>197307.5</v>
      </c>
      <c r="V11" s="19">
        <v>125000</v>
      </c>
      <c r="W11" s="21"/>
      <c r="X11" s="19">
        <v>125000</v>
      </c>
      <c r="Y11" s="21"/>
      <c r="Z11" s="22">
        <v>4424184781</v>
      </c>
    </row>
    <row r="12" s="1" customFormat="1" spans="1:26">
      <c r="A12" s="11" t="s">
        <v>26</v>
      </c>
      <c r="B12" s="11" t="s">
        <v>27</v>
      </c>
      <c r="C12" s="11">
        <v>11</v>
      </c>
      <c r="D12" s="14" t="s">
        <v>62</v>
      </c>
      <c r="E12" s="13" t="s">
        <v>63</v>
      </c>
      <c r="F12" s="35" t="s">
        <v>75</v>
      </c>
      <c r="G12" s="12" t="s">
        <v>31</v>
      </c>
      <c r="H12" s="39" t="s">
        <v>72</v>
      </c>
      <c r="I12" s="14"/>
      <c r="J12" s="14"/>
      <c r="K12" s="14"/>
      <c r="L12" s="14"/>
      <c r="M12" s="14" t="s">
        <v>37</v>
      </c>
      <c r="N12" s="18">
        <v>0</v>
      </c>
      <c r="O12" s="19">
        <v>91880</v>
      </c>
      <c r="P12" s="19">
        <v>100000</v>
      </c>
      <c r="Q12" s="20">
        <f t="shared" si="0"/>
        <v>1.64896</v>
      </c>
      <c r="R12" s="19">
        <v>0</v>
      </c>
      <c r="S12" s="19">
        <v>164896</v>
      </c>
      <c r="T12" s="19">
        <v>100000</v>
      </c>
      <c r="U12" s="19">
        <v>0</v>
      </c>
      <c r="V12" s="19">
        <f>P12/4</f>
        <v>25000</v>
      </c>
      <c r="W12" s="21"/>
      <c r="X12" s="19">
        <f>P12/4</f>
        <v>25000</v>
      </c>
      <c r="Y12" s="21"/>
      <c r="Z12" s="22">
        <v>4423372805</v>
      </c>
    </row>
    <row r="13" s="1" customFormat="1" spans="1:26">
      <c r="A13" s="11" t="s">
        <v>26</v>
      </c>
      <c r="B13" s="11" t="s">
        <v>27</v>
      </c>
      <c r="C13" s="11">
        <v>12</v>
      </c>
      <c r="D13" s="14" t="s">
        <v>62</v>
      </c>
      <c r="E13" s="13" t="s">
        <v>63</v>
      </c>
      <c r="F13" s="35" t="s">
        <v>76</v>
      </c>
      <c r="G13" s="12" t="s">
        <v>31</v>
      </c>
      <c r="H13" s="39" t="s">
        <v>72</v>
      </c>
      <c r="I13" s="14"/>
      <c r="J13" s="14"/>
      <c r="K13" s="14" t="s">
        <v>77</v>
      </c>
      <c r="L13" s="14" t="s">
        <v>70</v>
      </c>
      <c r="M13" s="14" t="s">
        <v>37</v>
      </c>
      <c r="N13" s="18">
        <v>167488</v>
      </c>
      <c r="O13" s="19">
        <v>76000</v>
      </c>
      <c r="P13" s="19">
        <v>100000</v>
      </c>
      <c r="Q13" s="20">
        <f t="shared" si="0"/>
        <v>1.44305</v>
      </c>
      <c r="R13" s="19">
        <v>100000</v>
      </c>
      <c r="S13" s="19">
        <v>144305</v>
      </c>
      <c r="T13" s="19">
        <v>0</v>
      </c>
      <c r="U13" s="19">
        <v>0</v>
      </c>
      <c r="V13" s="19">
        <v>0</v>
      </c>
      <c r="W13" s="21"/>
      <c r="X13" s="19">
        <v>0</v>
      </c>
      <c r="Y13" s="21"/>
      <c r="Z13" s="22">
        <v>4891460446</v>
      </c>
    </row>
    <row r="14" s="1" customFormat="1" spans="1:26">
      <c r="A14" s="11" t="s">
        <v>26</v>
      </c>
      <c r="B14" s="11" t="s">
        <v>27</v>
      </c>
      <c r="C14" s="11">
        <v>13</v>
      </c>
      <c r="D14" s="40" t="s">
        <v>78</v>
      </c>
      <c r="E14" s="13" t="s">
        <v>79</v>
      </c>
      <c r="F14" s="35" t="s">
        <v>80</v>
      </c>
      <c r="G14" s="12" t="s">
        <v>31</v>
      </c>
      <c r="H14" s="39" t="s">
        <v>72</v>
      </c>
      <c r="I14" s="14"/>
      <c r="J14" s="14"/>
      <c r="K14" s="14"/>
      <c r="L14" s="14"/>
      <c r="M14" s="14" t="s">
        <v>37</v>
      </c>
      <c r="N14" s="18">
        <v>885285</v>
      </c>
      <c r="O14" s="19">
        <v>834260</v>
      </c>
      <c r="P14" s="19">
        <v>850000</v>
      </c>
      <c r="Q14" s="20">
        <f t="shared" si="0"/>
        <v>0.570588235294118</v>
      </c>
      <c r="R14" s="19">
        <f>P14/4</f>
        <v>212500</v>
      </c>
      <c r="S14" s="19">
        <v>214500</v>
      </c>
      <c r="T14" s="19">
        <v>212500</v>
      </c>
      <c r="U14" s="19">
        <v>270500</v>
      </c>
      <c r="V14" s="19">
        <v>212500</v>
      </c>
      <c r="W14" s="21"/>
      <c r="X14" s="19">
        <v>212500</v>
      </c>
      <c r="Y14" s="21"/>
      <c r="Z14" s="22">
        <v>4443940019</v>
      </c>
    </row>
    <row r="15" s="2" customFormat="1" ht="60" spans="1:26">
      <c r="A15" s="23" t="s">
        <v>26</v>
      </c>
      <c r="B15" s="23" t="s">
        <v>27</v>
      </c>
      <c r="C15" s="23">
        <v>14</v>
      </c>
      <c r="D15" s="30" t="s">
        <v>81</v>
      </c>
      <c r="E15" s="25" t="s">
        <v>82</v>
      </c>
      <c r="F15" s="26" t="s">
        <v>83</v>
      </c>
      <c r="G15" s="24" t="s">
        <v>31</v>
      </c>
      <c r="H15" s="30" t="s">
        <v>84</v>
      </c>
      <c r="I15" s="30" t="s">
        <v>85</v>
      </c>
      <c r="J15" s="30" t="s">
        <v>86</v>
      </c>
      <c r="K15" s="30" t="s">
        <v>87</v>
      </c>
      <c r="L15" s="38" t="s">
        <v>88</v>
      </c>
      <c r="M15" s="30" t="s">
        <v>37</v>
      </c>
      <c r="N15" s="31">
        <v>191700</v>
      </c>
      <c r="O15" s="32">
        <v>576800</v>
      </c>
      <c r="P15" s="32">
        <v>600000</v>
      </c>
      <c r="Q15" s="33">
        <f t="shared" si="0"/>
        <v>0.661666666666667</v>
      </c>
      <c r="R15" s="32">
        <v>200000</v>
      </c>
      <c r="S15" s="32">
        <f>12000+325000</f>
        <v>337000</v>
      </c>
      <c r="T15" s="32">
        <v>100000</v>
      </c>
      <c r="U15" s="32">
        <v>60000</v>
      </c>
      <c r="V15" s="32">
        <v>100000</v>
      </c>
      <c r="W15" s="34"/>
      <c r="X15" s="32">
        <v>200000</v>
      </c>
      <c r="Y15" s="34"/>
      <c r="Z15" s="24">
        <v>4423432769</v>
      </c>
    </row>
    <row r="16" s="2" customFormat="1" ht="36" spans="1:26">
      <c r="A16" s="23" t="s">
        <v>26</v>
      </c>
      <c r="B16" s="23" t="s">
        <v>27</v>
      </c>
      <c r="C16" s="23">
        <v>15</v>
      </c>
      <c r="D16" s="30" t="s">
        <v>81</v>
      </c>
      <c r="E16" s="25" t="s">
        <v>82</v>
      </c>
      <c r="F16" s="26" t="s">
        <v>89</v>
      </c>
      <c r="G16" s="24" t="s">
        <v>31</v>
      </c>
      <c r="H16" s="30" t="s">
        <v>90</v>
      </c>
      <c r="I16" s="30" t="s">
        <v>91</v>
      </c>
      <c r="J16" s="30" t="s">
        <v>92</v>
      </c>
      <c r="K16" s="30" t="s">
        <v>93</v>
      </c>
      <c r="L16" s="30" t="s">
        <v>94</v>
      </c>
      <c r="M16" s="30" t="s">
        <v>37</v>
      </c>
      <c r="N16" s="41">
        <v>0</v>
      </c>
      <c r="O16" s="32">
        <v>1098247</v>
      </c>
      <c r="P16" s="32">
        <v>1000000</v>
      </c>
      <c r="Q16" s="33">
        <f t="shared" si="0"/>
        <v>0</v>
      </c>
      <c r="R16" s="32">
        <v>400000</v>
      </c>
      <c r="S16" s="32">
        <v>0</v>
      </c>
      <c r="T16" s="32">
        <v>600000</v>
      </c>
      <c r="U16" s="32">
        <v>0</v>
      </c>
      <c r="V16" s="32">
        <v>0</v>
      </c>
      <c r="W16" s="34"/>
      <c r="X16" s="32">
        <v>0</v>
      </c>
      <c r="Y16" s="34"/>
      <c r="Z16" s="24">
        <v>6315353959</v>
      </c>
    </row>
    <row r="17" s="1" customFormat="1" ht="48" spans="1:26">
      <c r="A17" s="11" t="s">
        <v>26</v>
      </c>
      <c r="B17" s="11" t="s">
        <v>27</v>
      </c>
      <c r="C17" s="11">
        <v>16</v>
      </c>
      <c r="D17" s="14" t="s">
        <v>81</v>
      </c>
      <c r="E17" s="13" t="s">
        <v>82</v>
      </c>
      <c r="F17" s="35" t="s">
        <v>95</v>
      </c>
      <c r="G17" s="12" t="s">
        <v>31</v>
      </c>
      <c r="H17" s="39" t="s">
        <v>96</v>
      </c>
      <c r="I17" s="14" t="s">
        <v>97</v>
      </c>
      <c r="J17" s="14" t="s">
        <v>53</v>
      </c>
      <c r="K17" s="14" t="s">
        <v>98</v>
      </c>
      <c r="L17" s="14" t="s">
        <v>99</v>
      </c>
      <c r="M17" s="14" t="s">
        <v>37</v>
      </c>
      <c r="N17" s="42">
        <v>0</v>
      </c>
      <c r="O17" s="19">
        <v>71500</v>
      </c>
      <c r="P17" s="19">
        <v>800000</v>
      </c>
      <c r="Q17" s="20">
        <f t="shared" si="0"/>
        <v>0</v>
      </c>
      <c r="R17" s="19">
        <f t="shared" ref="R17:R22" si="1">P17/4</f>
        <v>200000</v>
      </c>
      <c r="S17" s="19">
        <v>0</v>
      </c>
      <c r="T17" s="19">
        <v>200000</v>
      </c>
      <c r="U17" s="19">
        <v>0</v>
      </c>
      <c r="V17" s="19">
        <v>200000</v>
      </c>
      <c r="W17" s="21"/>
      <c r="X17" s="19">
        <v>200000</v>
      </c>
      <c r="Y17" s="21"/>
      <c r="Z17" s="22">
        <v>4927541783</v>
      </c>
    </row>
    <row r="18" s="1" customFormat="1" ht="36" spans="1:26">
      <c r="A18" s="11" t="s">
        <v>26</v>
      </c>
      <c r="B18" s="11" t="s">
        <v>27</v>
      </c>
      <c r="C18" s="11">
        <v>17</v>
      </c>
      <c r="D18" s="14" t="s">
        <v>81</v>
      </c>
      <c r="E18" s="13" t="s">
        <v>82</v>
      </c>
      <c r="F18" s="35" t="s">
        <v>100</v>
      </c>
      <c r="G18" s="12" t="s">
        <v>31</v>
      </c>
      <c r="H18" s="39" t="s">
        <v>72</v>
      </c>
      <c r="I18" s="14"/>
      <c r="J18" s="14"/>
      <c r="K18" s="14" t="s">
        <v>101</v>
      </c>
      <c r="L18" s="14" t="s">
        <v>102</v>
      </c>
      <c r="M18" s="14" t="s">
        <v>37</v>
      </c>
      <c r="N18" s="18">
        <v>36400</v>
      </c>
      <c r="O18" s="19">
        <v>51600</v>
      </c>
      <c r="P18" s="19">
        <v>52000</v>
      </c>
      <c r="Q18" s="20">
        <f t="shared" si="0"/>
        <v>0.484615384615385</v>
      </c>
      <c r="R18" s="19">
        <f t="shared" si="1"/>
        <v>13000</v>
      </c>
      <c r="S18" s="19">
        <v>0</v>
      </c>
      <c r="T18" s="19">
        <v>13000</v>
      </c>
      <c r="U18" s="19">
        <v>25200</v>
      </c>
      <c r="V18" s="19">
        <v>13000</v>
      </c>
      <c r="W18" s="21"/>
      <c r="X18" s="19">
        <f>P18/4</f>
        <v>13000</v>
      </c>
      <c r="Y18" s="21"/>
      <c r="Z18" s="22">
        <v>4424808637</v>
      </c>
    </row>
    <row r="19" s="1" customFormat="1" ht="24" spans="1:26">
      <c r="A19" s="11" t="s">
        <v>26</v>
      </c>
      <c r="B19" s="11" t="s">
        <v>27</v>
      </c>
      <c r="C19" s="11">
        <v>18</v>
      </c>
      <c r="D19" s="14" t="s">
        <v>81</v>
      </c>
      <c r="E19" s="13" t="s">
        <v>82</v>
      </c>
      <c r="F19" s="35" t="s">
        <v>103</v>
      </c>
      <c r="G19" s="12" t="s">
        <v>31</v>
      </c>
      <c r="H19" s="39" t="s">
        <v>72</v>
      </c>
      <c r="I19" s="14"/>
      <c r="J19" s="14"/>
      <c r="K19" s="14" t="s">
        <v>101</v>
      </c>
      <c r="L19" s="14"/>
      <c r="M19" s="14" t="s">
        <v>37</v>
      </c>
      <c r="N19" s="18">
        <v>396750</v>
      </c>
      <c r="O19" s="19">
        <v>238300</v>
      </c>
      <c r="P19" s="19">
        <v>240000</v>
      </c>
      <c r="Q19" s="20">
        <f t="shared" si="0"/>
        <v>1.38229166666667</v>
      </c>
      <c r="R19" s="19">
        <f t="shared" si="1"/>
        <v>60000</v>
      </c>
      <c r="S19" s="19">
        <v>200500</v>
      </c>
      <c r="T19" s="19">
        <v>60000</v>
      </c>
      <c r="U19" s="19">
        <v>131250</v>
      </c>
      <c r="V19" s="19">
        <v>60000</v>
      </c>
      <c r="W19" s="21"/>
      <c r="X19" s="19">
        <v>60000</v>
      </c>
      <c r="Y19" s="21"/>
      <c r="Z19" s="22">
        <v>4470663896</v>
      </c>
    </row>
    <row r="20" s="2" customFormat="1" ht="48" spans="1:26">
      <c r="A20" s="23" t="s">
        <v>26</v>
      </c>
      <c r="B20" s="23" t="s">
        <v>27</v>
      </c>
      <c r="C20" s="23">
        <v>19</v>
      </c>
      <c r="D20" s="30" t="s">
        <v>81</v>
      </c>
      <c r="E20" s="25" t="s">
        <v>104</v>
      </c>
      <c r="F20" s="26" t="s">
        <v>105</v>
      </c>
      <c r="G20" s="24" t="s">
        <v>65</v>
      </c>
      <c r="H20" s="30" t="s">
        <v>106</v>
      </c>
      <c r="I20" s="30" t="s">
        <v>107</v>
      </c>
      <c r="J20" s="30" t="s">
        <v>108</v>
      </c>
      <c r="K20" s="30" t="s">
        <v>109</v>
      </c>
      <c r="L20" s="30" t="s">
        <v>110</v>
      </c>
      <c r="M20" s="30" t="s">
        <v>37</v>
      </c>
      <c r="N20" s="31">
        <v>0</v>
      </c>
      <c r="O20" s="32">
        <v>0</v>
      </c>
      <c r="P20" s="32">
        <v>50000</v>
      </c>
      <c r="Q20" s="33">
        <f t="shared" si="0"/>
        <v>0</v>
      </c>
      <c r="R20" s="32">
        <f t="shared" si="1"/>
        <v>12500</v>
      </c>
      <c r="S20" s="32">
        <v>0</v>
      </c>
      <c r="T20" s="32">
        <f>P20/4</f>
        <v>12500</v>
      </c>
      <c r="U20" s="32">
        <v>0</v>
      </c>
      <c r="V20" s="32">
        <f>P20/4</f>
        <v>12500</v>
      </c>
      <c r="W20" s="34"/>
      <c r="X20" s="32">
        <f>P20/4</f>
        <v>12500</v>
      </c>
      <c r="Y20" s="34"/>
      <c r="Z20" s="24">
        <v>7002371329</v>
      </c>
    </row>
    <row r="21" s="2" customFormat="1" ht="24" spans="1:26">
      <c r="A21" s="23" t="s">
        <v>26</v>
      </c>
      <c r="B21" s="23" t="s">
        <v>27</v>
      </c>
      <c r="C21" s="23">
        <v>20</v>
      </c>
      <c r="D21" s="43" t="s">
        <v>111</v>
      </c>
      <c r="E21" s="25" t="s">
        <v>112</v>
      </c>
      <c r="F21" s="26" t="s">
        <v>113</v>
      </c>
      <c r="G21" s="24" t="s">
        <v>65</v>
      </c>
      <c r="H21" s="30" t="s">
        <v>114</v>
      </c>
      <c r="I21" s="30"/>
      <c r="J21" s="30" t="s">
        <v>115</v>
      </c>
      <c r="K21" s="30" t="s">
        <v>101</v>
      </c>
      <c r="L21" s="30" t="s">
        <v>70</v>
      </c>
      <c r="M21" s="30" t="s">
        <v>37</v>
      </c>
      <c r="N21" s="31">
        <v>0</v>
      </c>
      <c r="O21" s="32">
        <v>139775.91</v>
      </c>
      <c r="P21" s="32">
        <v>600000</v>
      </c>
      <c r="Q21" s="33">
        <f t="shared" si="0"/>
        <v>0.477013333333333</v>
      </c>
      <c r="R21" s="32">
        <f t="shared" si="1"/>
        <v>150000</v>
      </c>
      <c r="S21" s="32">
        <v>286208</v>
      </c>
      <c r="T21" s="32">
        <v>150000</v>
      </c>
      <c r="U21" s="32">
        <v>0</v>
      </c>
      <c r="V21" s="32">
        <v>150000</v>
      </c>
      <c r="W21" s="34"/>
      <c r="X21" s="32">
        <v>150000</v>
      </c>
      <c r="Y21" s="34"/>
      <c r="Z21" s="24">
        <v>6168936807</v>
      </c>
    </row>
    <row r="22" s="1" customFormat="1" spans="1:26">
      <c r="A22" s="11" t="s">
        <v>26</v>
      </c>
      <c r="B22" s="11" t="s">
        <v>27</v>
      </c>
      <c r="C22" s="11">
        <v>20</v>
      </c>
      <c r="D22" s="40" t="s">
        <v>111</v>
      </c>
      <c r="E22" s="13" t="s">
        <v>112</v>
      </c>
      <c r="F22" s="35" t="s">
        <v>116</v>
      </c>
      <c r="G22" s="12" t="s">
        <v>31</v>
      </c>
      <c r="H22" s="14"/>
      <c r="I22" s="14"/>
      <c r="J22" s="14"/>
      <c r="K22" s="14" t="s">
        <v>101</v>
      </c>
      <c r="L22" s="14" t="s">
        <v>70</v>
      </c>
      <c r="M22" s="14" t="s">
        <v>37</v>
      </c>
      <c r="N22" s="18"/>
      <c r="O22" s="19">
        <v>61935</v>
      </c>
      <c r="P22" s="19">
        <v>200000</v>
      </c>
      <c r="Q22" s="20">
        <f t="shared" si="0"/>
        <v>0.2465</v>
      </c>
      <c r="R22" s="19">
        <f t="shared" si="1"/>
        <v>50000</v>
      </c>
      <c r="S22" s="19">
        <v>27300</v>
      </c>
      <c r="T22" s="19">
        <f>P22/4</f>
        <v>50000</v>
      </c>
      <c r="U22" s="19">
        <v>22000</v>
      </c>
      <c r="V22" s="19">
        <f>P22/4</f>
        <v>50000</v>
      </c>
      <c r="W22" s="21"/>
      <c r="X22" s="19">
        <f>P22/4</f>
        <v>50000</v>
      </c>
      <c r="Y22" s="21"/>
      <c r="Z22" s="44"/>
    </row>
    <row r="23" s="2" customFormat="1" ht="60" spans="1:26">
      <c r="A23" s="23" t="s">
        <v>26</v>
      </c>
      <c r="B23" s="23" t="s">
        <v>27</v>
      </c>
      <c r="C23" s="23">
        <v>21</v>
      </c>
      <c r="D23" s="43" t="s">
        <v>78</v>
      </c>
      <c r="E23" s="25" t="s">
        <v>117</v>
      </c>
      <c r="F23" s="26" t="s">
        <v>118</v>
      </c>
      <c r="G23" s="24" t="s">
        <v>65</v>
      </c>
      <c r="H23" s="45" t="s">
        <v>119</v>
      </c>
      <c r="I23" s="30" t="s">
        <v>120</v>
      </c>
      <c r="J23" s="30" t="s">
        <v>121</v>
      </c>
      <c r="K23" s="30" t="s">
        <v>101</v>
      </c>
      <c r="L23" s="30" t="s">
        <v>122</v>
      </c>
      <c r="M23" s="30" t="s">
        <v>37</v>
      </c>
      <c r="N23" s="31">
        <v>0</v>
      </c>
      <c r="O23" s="32">
        <v>154184.8</v>
      </c>
      <c r="P23" s="32">
        <v>1000000</v>
      </c>
      <c r="Q23" s="33">
        <f t="shared" si="0"/>
        <v>0.2910552</v>
      </c>
      <c r="R23" s="32">
        <v>850000</v>
      </c>
      <c r="S23" s="32">
        <v>213320</v>
      </c>
      <c r="T23" s="32">
        <v>50000</v>
      </c>
      <c r="U23" s="32">
        <v>77735.2</v>
      </c>
      <c r="V23" s="32">
        <v>50000</v>
      </c>
      <c r="W23" s="34"/>
      <c r="X23" s="32">
        <v>50000</v>
      </c>
      <c r="Y23" s="34"/>
      <c r="Z23" s="46">
        <v>6295103596</v>
      </c>
    </row>
    <row r="24" s="1" customFormat="1" ht="60" spans="1:26">
      <c r="A24" s="11" t="s">
        <v>26</v>
      </c>
      <c r="B24" s="11" t="s">
        <v>27</v>
      </c>
      <c r="C24" s="11">
        <v>22</v>
      </c>
      <c r="D24" s="14" t="s">
        <v>123</v>
      </c>
      <c r="E24" s="13" t="s">
        <v>124</v>
      </c>
      <c r="F24" s="35" t="s">
        <v>125</v>
      </c>
      <c r="G24" s="12" t="s">
        <v>65</v>
      </c>
      <c r="H24" s="47" t="s">
        <v>126</v>
      </c>
      <c r="I24" s="14" t="s">
        <v>127</v>
      </c>
      <c r="J24" s="14" t="s">
        <v>128</v>
      </c>
      <c r="K24" s="14" t="s">
        <v>101</v>
      </c>
      <c r="L24" s="48"/>
      <c r="M24" s="14" t="s">
        <v>37</v>
      </c>
      <c r="N24" s="18">
        <v>67925</v>
      </c>
      <c r="O24" s="19">
        <v>119496</v>
      </c>
      <c r="P24" s="19">
        <v>150000</v>
      </c>
      <c r="Q24" s="20">
        <f t="shared" si="0"/>
        <v>0.5736</v>
      </c>
      <c r="R24" s="19">
        <f>P24/4</f>
        <v>37500</v>
      </c>
      <c r="S24" s="19">
        <v>54800</v>
      </c>
      <c r="T24" s="19">
        <v>37500</v>
      </c>
      <c r="U24" s="19">
        <v>31240</v>
      </c>
      <c r="V24" s="19">
        <v>37500</v>
      </c>
      <c r="W24" s="21"/>
      <c r="X24" s="19">
        <v>37500</v>
      </c>
      <c r="Y24" s="21"/>
      <c r="Z24" s="49">
        <v>4884265002</v>
      </c>
    </row>
    <row r="25" s="2" customFormat="1" ht="36" spans="1:26">
      <c r="A25" s="23" t="s">
        <v>26</v>
      </c>
      <c r="B25" s="23" t="s">
        <v>27</v>
      </c>
      <c r="C25" s="23">
        <v>23</v>
      </c>
      <c r="D25" s="30" t="s">
        <v>123</v>
      </c>
      <c r="E25" s="25" t="s">
        <v>124</v>
      </c>
      <c r="F25" s="26" t="s">
        <v>129</v>
      </c>
      <c r="G25" s="24" t="s">
        <v>65</v>
      </c>
      <c r="H25" s="50" t="s">
        <v>130</v>
      </c>
      <c r="I25" s="30" t="s">
        <v>131</v>
      </c>
      <c r="J25" s="30" t="s">
        <v>132</v>
      </c>
      <c r="K25" s="30" t="s">
        <v>101</v>
      </c>
      <c r="L25" s="30"/>
      <c r="M25" s="30" t="s">
        <v>37</v>
      </c>
      <c r="N25" s="31">
        <v>0</v>
      </c>
      <c r="O25" s="32">
        <v>5200</v>
      </c>
      <c r="P25" s="32">
        <v>300000</v>
      </c>
      <c r="Q25" s="33">
        <f t="shared" si="0"/>
        <v>0.178916666666667</v>
      </c>
      <c r="R25" s="32">
        <f>P25/4</f>
        <v>75000</v>
      </c>
      <c r="S25" s="32">
        <v>16800</v>
      </c>
      <c r="T25" s="32">
        <f>P25/4</f>
        <v>75000</v>
      </c>
      <c r="U25" s="32">
        <v>36875</v>
      </c>
      <c r="V25" s="32">
        <f>P25/4</f>
        <v>75000</v>
      </c>
      <c r="W25" s="34"/>
      <c r="X25" s="32">
        <f>P25/4</f>
        <v>75000</v>
      </c>
      <c r="Y25" s="34"/>
      <c r="Z25" s="51">
        <v>6441276269</v>
      </c>
    </row>
    <row r="26" s="1" customFormat="1" ht="24" spans="1:26">
      <c r="A26" s="11" t="s">
        <v>26</v>
      </c>
      <c r="B26" s="11" t="s">
        <v>27</v>
      </c>
      <c r="C26" s="11">
        <v>24</v>
      </c>
      <c r="D26" s="14" t="s">
        <v>123</v>
      </c>
      <c r="E26" s="52" t="s">
        <v>124</v>
      </c>
      <c r="F26" s="35" t="s">
        <v>133</v>
      </c>
      <c r="G26" s="12" t="s">
        <v>65</v>
      </c>
      <c r="H26" s="47" t="s">
        <v>134</v>
      </c>
      <c r="I26" s="14"/>
      <c r="J26" s="14"/>
      <c r="K26" s="14" t="s">
        <v>101</v>
      </c>
      <c r="L26" s="14"/>
      <c r="M26" s="14" t="s">
        <v>37</v>
      </c>
      <c r="N26" s="18">
        <v>76834</v>
      </c>
      <c r="O26" s="19">
        <v>67486</v>
      </c>
      <c r="P26" s="19">
        <v>100000</v>
      </c>
      <c r="Q26" s="20">
        <f t="shared" si="0"/>
        <v>0.6993</v>
      </c>
      <c r="R26" s="19">
        <v>50000</v>
      </c>
      <c r="S26" s="19">
        <v>49780</v>
      </c>
      <c r="T26" s="19">
        <v>10000</v>
      </c>
      <c r="U26" s="19">
        <v>20150</v>
      </c>
      <c r="V26" s="19">
        <v>20000</v>
      </c>
      <c r="W26" s="21"/>
      <c r="X26" s="19">
        <v>30000</v>
      </c>
      <c r="Y26" s="21"/>
      <c r="Z26" s="49">
        <v>6178021431</v>
      </c>
    </row>
    <row r="27" s="1" customFormat="1" ht="75" customHeight="1" spans="1:26">
      <c r="A27" s="11" t="s">
        <v>26</v>
      </c>
      <c r="B27" s="11" t="s">
        <v>27</v>
      </c>
      <c r="C27" s="11">
        <v>25</v>
      </c>
      <c r="D27" s="40" t="s">
        <v>78</v>
      </c>
      <c r="E27" s="52" t="s">
        <v>135</v>
      </c>
      <c r="F27" s="52" t="s">
        <v>136</v>
      </c>
      <c r="G27" s="12" t="s">
        <v>65</v>
      </c>
      <c r="H27" s="53" t="s">
        <v>137</v>
      </c>
      <c r="I27" s="14" t="s">
        <v>138</v>
      </c>
      <c r="J27" s="14"/>
      <c r="K27" s="14" t="s">
        <v>101</v>
      </c>
      <c r="L27" s="14"/>
      <c r="M27" s="14" t="s">
        <v>37</v>
      </c>
      <c r="N27" s="18">
        <v>0</v>
      </c>
      <c r="O27" s="19">
        <v>21320</v>
      </c>
      <c r="P27" s="19">
        <v>50000</v>
      </c>
      <c r="Q27" s="20">
        <f t="shared" si="0"/>
        <v>1.3756</v>
      </c>
      <c r="R27" s="19">
        <v>10000</v>
      </c>
      <c r="S27" s="19">
        <v>30400</v>
      </c>
      <c r="T27" s="19">
        <v>10000</v>
      </c>
      <c r="U27" s="19">
        <v>38380</v>
      </c>
      <c r="V27" s="19">
        <v>10000</v>
      </c>
      <c r="W27" s="21"/>
      <c r="X27" s="19">
        <v>20000</v>
      </c>
      <c r="Y27" s="21"/>
      <c r="Z27" s="49">
        <v>6295139556</v>
      </c>
    </row>
    <row r="28" s="1" customFormat="1" spans="1:26">
      <c r="A28" s="11"/>
      <c r="B28" s="11"/>
      <c r="C28" s="11"/>
      <c r="D28" s="40"/>
      <c r="E28" s="54"/>
      <c r="F28" s="14"/>
      <c r="G28" s="12"/>
      <c r="H28" s="14"/>
      <c r="I28" s="14"/>
      <c r="J28" s="14"/>
      <c r="K28" s="14"/>
      <c r="L28" s="14"/>
      <c r="M28" s="14"/>
      <c r="N28" s="18"/>
      <c r="O28" s="52"/>
      <c r="P28" s="52"/>
      <c r="Q28" s="20"/>
      <c r="R28" s="55"/>
      <c r="S28" s="21"/>
      <c r="T28" s="21"/>
      <c r="U28" s="21"/>
      <c r="V28" s="21"/>
      <c r="W28" s="21"/>
      <c r="X28" s="21"/>
      <c r="Y28" s="21"/>
      <c r="Z28" s="21"/>
    </row>
    <row r="29" s="1" customFormat="1" spans="1:26">
      <c r="A29" s="11"/>
      <c r="B29" s="11"/>
      <c r="C29" s="11"/>
      <c r="D29" s="40"/>
      <c r="E29" s="54"/>
      <c r="F29" s="14"/>
      <c r="G29" s="12"/>
      <c r="H29" s="14"/>
      <c r="I29" s="14"/>
      <c r="J29" s="14"/>
      <c r="K29" s="14"/>
      <c r="L29" s="14"/>
      <c r="M29" s="14"/>
      <c r="N29" s="18"/>
      <c r="O29" s="52"/>
      <c r="P29" s="52"/>
      <c r="Q29" s="20"/>
      <c r="R29" s="55"/>
      <c r="S29" s="21"/>
      <c r="T29" s="21"/>
      <c r="U29" s="21"/>
      <c r="V29" s="21"/>
      <c r="W29" s="21"/>
      <c r="X29" s="21"/>
      <c r="Y29" s="21"/>
      <c r="Z29" s="21"/>
    </row>
    <row r="30" s="1" customFormat="1" spans="1:26">
      <c r="A30" s="56" t="s">
        <v>139</v>
      </c>
      <c r="E30" s="3"/>
      <c r="F30" s="3"/>
      <c r="H30" s="3"/>
      <c r="I30" s="3"/>
      <c r="M30" s="3"/>
      <c r="Q30" s="4"/>
      <c r="T30"/>
      <c r="U30"/>
      <c r="V30"/>
      <c r="W30"/>
      <c r="X30"/>
      <c r="Y30"/>
    </row>
    <row r="31" s="1" customFormat="1" spans="1:26">
      <c r="A31" s="57" t="s">
        <v>140</v>
      </c>
      <c r="B31" s="57"/>
      <c r="C31" s="57"/>
      <c r="D31" s="57"/>
      <c r="E31" s="57"/>
      <c r="F31" s="57"/>
      <c r="G31" s="57"/>
      <c r="H31" s="57"/>
      <c r="I31" s="58"/>
      <c r="J31" s="57"/>
      <c r="K31" s="57"/>
      <c r="L31" s="57"/>
      <c r="M31" s="57"/>
      <c r="N31" s="57"/>
      <c r="O31" s="57"/>
      <c r="P31" s="57"/>
      <c r="Q31" s="59"/>
      <c r="T31"/>
      <c r="V31"/>
      <c r="X31"/>
    </row>
    <row r="32" s="1" customFormat="1" spans="1:26">
      <c r="A32" s="60" t="s">
        <v>141</v>
      </c>
      <c r="E32" s="3"/>
      <c r="F32" s="3"/>
      <c r="H32" s="3"/>
      <c r="I32" s="3"/>
      <c r="M32" s="3"/>
      <c r="Q32" s="61"/>
      <c r="T32"/>
      <c r="V32"/>
      <c r="X32"/>
    </row>
    <row r="33" s="1" customFormat="1" spans="1:24">
      <c r="A33" s="60" t="s">
        <v>142</v>
      </c>
      <c r="E33" s="3"/>
      <c r="F33" s="3"/>
      <c r="H33" s="3"/>
      <c r="I33" s="3"/>
      <c r="M33" s="3"/>
      <c r="Q33" s="61"/>
      <c r="T33"/>
      <c r="V33"/>
      <c r="X33"/>
    </row>
    <row r="34" spans="1:24">
      <c r="T34"/>
      <c r="V34"/>
      <c r="X34"/>
    </row>
    <row r="35" spans="1:24">
      <c r="A35" s="1" t="s">
        <v>143</v>
      </c>
      <c r="T35"/>
      <c r="V35"/>
      <c r="X35"/>
    </row>
    <row r="36" spans="1:24">
      <c r="A36" s="62" t="s">
        <v>144</v>
      </c>
      <c r="B36" s="62"/>
      <c r="C36" s="62"/>
      <c r="D36" s="62"/>
      <c r="E36" s="62"/>
      <c r="F36" s="62"/>
      <c r="T36"/>
      <c r="V36"/>
      <c r="X36"/>
    </row>
    <row r="37" spans="1:24">
      <c r="A37" s="62" t="s">
        <v>145</v>
      </c>
      <c r="B37" s="62"/>
      <c r="C37" s="62"/>
      <c r="D37" s="62"/>
      <c r="E37" s="62"/>
      <c r="F37" s="62"/>
      <c r="T37"/>
    </row>
    <row r="38" spans="1:24">
      <c r="A38" s="56" t="s">
        <v>146</v>
      </c>
      <c r="T38"/>
    </row>
    <row r="39" spans="1:24">
      <c r="A39" s="1" t="s">
        <v>147</v>
      </c>
      <c r="T39"/>
    </row>
    <row r="40" spans="1:24">
      <c r="A40" s="63" t="s">
        <v>148</v>
      </c>
      <c r="T40"/>
    </row>
    <row r="41" spans="1:24">
      <c r="A41" s="56" t="s">
        <v>149</v>
      </c>
      <c r="T41"/>
    </row>
    <row r="42" spans="1:24">
      <c r="A42" s="56" t="s">
        <v>150</v>
      </c>
      <c r="T42"/>
    </row>
    <row r="43" spans="1:24">
      <c r="A43" s="64" t="s">
        <v>151</v>
      </c>
      <c r="B43" s="64"/>
      <c r="C43" s="64"/>
      <c r="D43" s="64"/>
      <c r="E43" s="64"/>
      <c r="T43"/>
    </row>
    <row r="44" spans="1:24">
      <c r="T44"/>
    </row>
    <row r="45" spans="1:24">
      <c r="T45"/>
    </row>
    <row r="46" spans="1:24">
      <c r="T46"/>
    </row>
    <row r="47" spans="1:24">
      <c r="T47"/>
    </row>
    <row r="48" spans="1:24">
      <c r="T48"/>
    </row>
    <row r="49" spans="20:20">
      <c r="T49"/>
    </row>
    <row r="50" spans="20:20">
      <c r="T50"/>
    </row>
  </sheetData>
  <autoFilter xmlns:etc="http://www.wps.cn/officeDocument/2017/etCustomData" ref="A1:Z27" etc:filterBottomFollowUsedRange="0">
    <extLst/>
  </autoFilter>
  <mergeCells count="7">
    <mergeCell ref="A31:Q31"/>
    <mergeCell ref="A36:F36"/>
    <mergeCell ref="A37:F37"/>
    <mergeCell ref="A43:E43"/>
    <mergeCell ref="H2:H6"/>
    <mergeCell ref="I2:I6"/>
    <mergeCell ref="J2:J6"/>
  </mergeCells>
  <dataValidations count="3">
    <dataValidation type="list" allowBlank="1" showInputMessage="1" showErrorMessage="1" sqref="B$1:B$1048576">
      <formula1>"南区,北区,大客户"</formula1>
    </dataValidation>
    <dataValidation type="list" allowBlank="1" showInputMessage="1" showErrorMessage="1" sqref="G$1:G$1048576">
      <formula1>"存量,增量,2026上半年新增,2026上半年丢失"</formula1>
    </dataValidation>
    <dataValidation type="list" allowBlank="1" showInputMessage="1" showErrorMessage="1" sqref="M$1:M$1048576">
      <formula1>"一、诊断原料-PCR,一、诊断原料-NGS"</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璃茉</cp:lastModifiedBy>
  <dcterms:created xsi:type="dcterms:W3CDTF">2026-06-22T22:16:00Z</dcterms:created>
  <dcterms:modified xsi:type="dcterms:W3CDTF">2026-07-06T02:06:49Z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9CAF1435CCB54265BE5542DACAB21D1C_13</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